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45" windowHeight="9330" activeTab="0"/>
  </bookViews>
  <sheets>
    <sheet name="50cc" sheetId="1" r:id="rId1"/>
    <sheet name="bbg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<sst xmlns="http://schemas.openxmlformats.org/spreadsheetml/2006/main" count="88" uniqueCount="56">
  <si>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point</t>
  </si>
  <si>
    <t>distance</t>
  </si>
  <si>
    <t>reason</t>
  </si>
  <si>
    <t>wilmington</t>
  </si>
  <si>
    <t>start</t>
  </si>
  <si>
    <t>florence</t>
  </si>
  <si>
    <t>restroom</t>
  </si>
  <si>
    <t>elapsed time</t>
  </si>
  <si>
    <t>fuel</t>
  </si>
  <si>
    <t>drive time</t>
  </si>
  <si>
    <t>stop time</t>
  </si>
  <si>
    <t>atlanta</t>
  </si>
  <si>
    <t>birmingham</t>
  </si>
  <si>
    <t>jackson</t>
  </si>
  <si>
    <t>shreveport</t>
  </si>
  <si>
    <t>trip avg</t>
  </si>
  <si>
    <t>total dist</t>
  </si>
  <si>
    <t>fort worth</t>
  </si>
  <si>
    <t>abilene</t>
  </si>
  <si>
    <t>midland</t>
  </si>
  <si>
    <t>waypoint</t>
  </si>
  <si>
    <t>Wrightsville Beach</t>
  </si>
  <si>
    <t>Florence</t>
  </si>
  <si>
    <t>Augusta</t>
  </si>
  <si>
    <t>Atlanta</t>
  </si>
  <si>
    <t>Birmingham</t>
  </si>
  <si>
    <t>Jackson</t>
  </si>
  <si>
    <t>Shreveport</t>
  </si>
  <si>
    <t>Fort Worth</t>
  </si>
  <si>
    <t>Abilene</t>
  </si>
  <si>
    <t>Midland</t>
  </si>
  <si>
    <t>tod</t>
  </si>
  <si>
    <t>mph</t>
  </si>
  <si>
    <t>leg time</t>
  </si>
  <si>
    <t>leg time hh:mm</t>
  </si>
  <si>
    <t>elapsed time hh:mm</t>
  </si>
  <si>
    <t>Lordsburg</t>
  </si>
  <si>
    <t>Tuscon</t>
  </si>
  <si>
    <t>Yuma</t>
  </si>
  <si>
    <t>San Diego</t>
  </si>
  <si>
    <t>sleep</t>
  </si>
  <si>
    <t>TOD EDT</t>
  </si>
  <si>
    <t>Reason</t>
  </si>
  <si>
    <t>El Paso</t>
  </si>
  <si>
    <t>Pecos</t>
  </si>
  <si>
    <t>Leg d</t>
  </si>
  <si>
    <t>Stop t</t>
  </si>
  <si>
    <t>rest</t>
  </si>
  <si>
    <t>WB</t>
  </si>
  <si>
    <t>Milestone</t>
  </si>
  <si>
    <t>Stop T</t>
  </si>
  <si>
    <t>Total T</t>
  </si>
  <si>
    <t>Total D</t>
  </si>
  <si>
    <t xml:space="preserve">Move t </t>
  </si>
  <si>
    <t>Leg T</t>
  </si>
  <si>
    <t>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</si>
</sst>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m/d/yy\ h:mm"/>
    <numFmt numFmtId="167" formatCode="\ h:mm"/>
    <numFmt numFmtId="168" formatCode="d\ h:mm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20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2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2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20" fontId="3" fillId="0" borderId="3" xfId="0" applyNumberFormat="1" applyFont="1" applyBorder="1" applyAlignment="1">
      <alignment/>
    </xf>
    <xf numFmtId="20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20" fontId="3" fillId="0" borderId="6" xfId="0" applyNumberFormat="1" applyFont="1" applyBorder="1" applyAlignment="1">
      <alignment/>
    </xf>
    <xf numFmtId="20" fontId="3" fillId="0" borderId="7" xfId="0" applyNumberFormat="1" applyFont="1" applyBorder="1" applyAlignment="1">
      <alignment/>
    </xf>
    <xf numFmtId="20" fontId="3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20" fontId="3" fillId="0" borderId="11" xfId="0" applyNumberFormat="1" applyFont="1" applyBorder="1" applyAlignment="1">
      <alignment/>
    </xf>
    <xf numFmtId="20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20" fontId="3" fillId="0" borderId="14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20" fontId="3" fillId="0" borderId="15" xfId="0" applyNumberFormat="1" applyFont="1" applyBorder="1" applyAlignment="1">
      <alignment/>
    </xf>
    <xf numFmtId="20" fontId="3" fillId="0" borderId="16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3" fillId="0" borderId="9" xfId="0" applyFont="1" applyBorder="1" applyAlignment="1">
      <alignment/>
    </xf>
    <xf numFmtId="20" fontId="3" fillId="0" borderId="9" xfId="0" applyNumberFormat="1" applyFont="1" applyBorder="1" applyAlignment="1">
      <alignment/>
    </xf>
    <xf numFmtId="20" fontId="3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3.421875" style="11" bestFit="1" customWidth="1"/>
    <col min="2" max="2" width="6.421875" style="11" customWidth="1"/>
    <col min="3" max="3" width="6.8515625" style="15" customWidth="1"/>
    <col min="4" max="5" width="6.7109375" style="44" customWidth="1"/>
    <col min="6" max="6" width="5.28125" style="44" customWidth="1"/>
    <col min="7" max="7" width="7.00390625" style="11" customWidth="1"/>
    <col min="8" max="8" width="6.7109375" style="11" customWidth="1"/>
    <col min="9" max="9" width="7.421875" style="15" bestFit="1" customWidth="1"/>
    <col min="10" max="10" width="3.7109375" style="44" customWidth="1"/>
    <col min="11" max="11" width="6.140625" style="16" bestFit="1" customWidth="1"/>
    <col min="12" max="12" width="6.7109375" style="44" customWidth="1"/>
    <col min="13" max="13" width="7.28125" style="15" customWidth="1"/>
    <col min="14" max="14" width="9.7109375" style="11" bestFit="1" customWidth="1"/>
    <col min="15" max="15" width="12.421875" style="11" customWidth="1"/>
    <col min="16" max="16384" width="9.140625" style="11" customWidth="1"/>
  </cols>
  <sheetData>
    <row r="1" spans="1:14" s="8" customFormat="1" ht="30.75" customHeight="1">
      <c r="A1" s="6" t="s">
        <v>49</v>
      </c>
      <c r="B1" s="6" t="s">
        <v>52</v>
      </c>
      <c r="C1" s="7" t="s">
        <v>51</v>
      </c>
      <c r="D1" s="45" t="s">
        <v>50</v>
      </c>
      <c r="E1" s="50"/>
      <c r="F1" s="39" t="s">
        <v>45</v>
      </c>
      <c r="G1" s="6" t="s">
        <v>53</v>
      </c>
      <c r="H1" s="6" t="s">
        <v>46</v>
      </c>
      <c r="I1" s="25" t="s">
        <v>54</v>
      </c>
      <c r="J1" s="50"/>
      <c r="K1" s="30" t="s">
        <v>32</v>
      </c>
      <c r="L1" s="50"/>
      <c r="M1" s="26" t="s">
        <v>41</v>
      </c>
      <c r="N1" s="6" t="s">
        <v>42</v>
      </c>
    </row>
    <row r="2" spans="1:14" ht="15">
      <c r="A2" s="9" t="s">
        <v>48</v>
      </c>
      <c r="B2" s="9">
        <v>0</v>
      </c>
      <c r="C2" s="10">
        <v>0</v>
      </c>
      <c r="D2" s="46">
        <v>0</v>
      </c>
      <c r="E2" s="51"/>
      <c r="F2" s="40">
        <v>0</v>
      </c>
      <c r="G2" s="9">
        <v>0</v>
      </c>
      <c r="H2" s="9">
        <v>0</v>
      </c>
      <c r="I2" s="18">
        <v>0</v>
      </c>
      <c r="J2" s="51"/>
      <c r="K2" s="31">
        <v>0</v>
      </c>
      <c r="L2" s="51"/>
      <c r="M2" s="27">
        <v>0.7916666666666666</v>
      </c>
      <c r="N2" s="9" t="s">
        <v>4</v>
      </c>
    </row>
    <row r="3" spans="1:14" ht="15">
      <c r="A3" s="9" t="s">
        <v>22</v>
      </c>
      <c r="B3" s="9">
        <f aca="true" t="shared" si="0" ref="B3:B11">B2+F3</f>
        <v>140</v>
      </c>
      <c r="C3" s="10">
        <f aca="true" t="shared" si="1" ref="C3:C12">C2+I3</f>
        <v>0.09391025641025641</v>
      </c>
      <c r="D3" s="47">
        <f>H2+H3</f>
        <v>0.004166666666666667</v>
      </c>
      <c r="E3" s="52"/>
      <c r="F3" s="40">
        <v>140</v>
      </c>
      <c r="G3" s="10">
        <f aca="true" t="shared" si="2" ref="G3:G11">((F3/K3)*3600)/86400</f>
        <v>0.08974358974358974</v>
      </c>
      <c r="H3" s="10">
        <v>0.004166666666666667</v>
      </c>
      <c r="I3" s="18">
        <f aca="true" t="shared" si="3" ref="I3:I12">G3+H3</f>
        <v>0.09391025641025641</v>
      </c>
      <c r="J3" s="52"/>
      <c r="K3" s="31">
        <v>65</v>
      </c>
      <c r="L3" s="52"/>
      <c r="M3" s="27">
        <f aca="true" t="shared" si="4" ref="M3:M11">M2+I3</f>
        <v>0.885576923076923</v>
      </c>
      <c r="N3" s="9" t="s">
        <v>47</v>
      </c>
    </row>
    <row r="4" spans="1:14" ht="15">
      <c r="A4" s="9" t="s">
        <v>23</v>
      </c>
      <c r="B4" s="9">
        <f t="shared" si="0"/>
        <v>285</v>
      </c>
      <c r="C4" s="10">
        <f t="shared" si="1"/>
        <v>0.18855311355311355</v>
      </c>
      <c r="D4" s="47">
        <f aca="true" t="shared" si="5" ref="D4:D12">D3+H4</f>
        <v>0.0125</v>
      </c>
      <c r="E4" s="52"/>
      <c r="F4" s="40">
        <v>145</v>
      </c>
      <c r="G4" s="10">
        <f t="shared" si="2"/>
        <v>0.08630952380952382</v>
      </c>
      <c r="H4" s="10">
        <v>0.008333333333333333</v>
      </c>
      <c r="I4" s="18">
        <f t="shared" si="3"/>
        <v>0.09464285714285715</v>
      </c>
      <c r="J4" s="52"/>
      <c r="K4" s="31">
        <v>70</v>
      </c>
      <c r="L4" s="52"/>
      <c r="M4" s="27">
        <f t="shared" si="4"/>
        <v>0.9802197802197802</v>
      </c>
      <c r="N4" s="9" t="s">
        <v>8</v>
      </c>
    </row>
    <row r="5" spans="1:14" ht="15">
      <c r="A5" s="9" t="s">
        <v>24</v>
      </c>
      <c r="B5" s="9">
        <f t="shared" si="0"/>
        <v>425</v>
      </c>
      <c r="C5" s="10">
        <f t="shared" si="1"/>
        <v>0.27605311355311357</v>
      </c>
      <c r="D5" s="47">
        <f t="shared" si="5"/>
        <v>0.016666666666666666</v>
      </c>
      <c r="E5" s="52"/>
      <c r="F5" s="40">
        <v>140</v>
      </c>
      <c r="G5" s="10">
        <f t="shared" si="2"/>
        <v>0.08333333333333333</v>
      </c>
      <c r="H5" s="10">
        <v>0.004166666666666667</v>
      </c>
      <c r="I5" s="18">
        <f t="shared" si="3"/>
        <v>0.0875</v>
      </c>
      <c r="J5" s="52"/>
      <c r="K5" s="31">
        <v>70</v>
      </c>
      <c r="L5" s="52"/>
      <c r="M5" s="27">
        <f t="shared" si="4"/>
        <v>1.0677197802197802</v>
      </c>
      <c r="N5" s="9" t="s">
        <v>47</v>
      </c>
    </row>
    <row r="6" spans="1:14" ht="15">
      <c r="A6" s="9" t="s">
        <v>25</v>
      </c>
      <c r="B6" s="9">
        <f t="shared" si="0"/>
        <v>570</v>
      </c>
      <c r="C6" s="10">
        <f t="shared" si="1"/>
        <v>0.3706959706959707</v>
      </c>
      <c r="D6" s="47">
        <f t="shared" si="5"/>
        <v>0.025</v>
      </c>
      <c r="E6" s="52"/>
      <c r="F6" s="40">
        <v>145</v>
      </c>
      <c r="G6" s="10">
        <f t="shared" si="2"/>
        <v>0.08630952380952382</v>
      </c>
      <c r="H6" s="10">
        <v>0.008333333333333333</v>
      </c>
      <c r="I6" s="18">
        <f t="shared" si="3"/>
        <v>0.09464285714285715</v>
      </c>
      <c r="J6" s="52"/>
      <c r="K6" s="31">
        <v>70</v>
      </c>
      <c r="L6" s="52"/>
      <c r="M6" s="27">
        <f t="shared" si="4"/>
        <v>1.1623626373626375</v>
      </c>
      <c r="N6" s="9" t="s">
        <v>8</v>
      </c>
    </row>
    <row r="7" spans="1:14" ht="15">
      <c r="A7" s="9" t="s">
        <v>26</v>
      </c>
      <c r="B7" s="9">
        <f t="shared" si="0"/>
        <v>805</v>
      </c>
      <c r="C7" s="10">
        <f t="shared" si="1"/>
        <v>0.5189102564102565</v>
      </c>
      <c r="D7" s="47">
        <f t="shared" si="5"/>
        <v>0.03333333333333333</v>
      </c>
      <c r="E7" s="52"/>
      <c r="F7" s="40">
        <v>235</v>
      </c>
      <c r="G7" s="10">
        <f t="shared" si="2"/>
        <v>0.13988095238095238</v>
      </c>
      <c r="H7" s="10">
        <v>0.008333333333333333</v>
      </c>
      <c r="I7" s="18">
        <f t="shared" si="3"/>
        <v>0.14821428571428572</v>
      </c>
      <c r="J7" s="52"/>
      <c r="K7" s="31">
        <v>70</v>
      </c>
      <c r="L7" s="52"/>
      <c r="M7" s="27">
        <f t="shared" si="4"/>
        <v>1.310576923076923</v>
      </c>
      <c r="N7" s="9" t="s">
        <v>8</v>
      </c>
    </row>
    <row r="8" spans="1:14" ht="15">
      <c r="A8" s="9" t="s">
        <v>27</v>
      </c>
      <c r="B8" s="9">
        <f t="shared" si="0"/>
        <v>1025</v>
      </c>
      <c r="C8" s="10">
        <f t="shared" si="1"/>
        <v>0.6581959706959708</v>
      </c>
      <c r="D8" s="47">
        <f t="shared" si="5"/>
        <v>0.041666666666666664</v>
      </c>
      <c r="E8" s="52"/>
      <c r="F8" s="40">
        <v>220</v>
      </c>
      <c r="G8" s="10">
        <f t="shared" si="2"/>
        <v>0.13095238095238096</v>
      </c>
      <c r="H8" s="10">
        <v>0.008333333333333333</v>
      </c>
      <c r="I8" s="18">
        <f t="shared" si="3"/>
        <v>0.1392857142857143</v>
      </c>
      <c r="J8" s="52"/>
      <c r="K8" s="31">
        <v>70</v>
      </c>
      <c r="L8" s="52"/>
      <c r="M8" s="27">
        <f t="shared" si="4"/>
        <v>1.4498626373626373</v>
      </c>
      <c r="N8" s="9" t="s">
        <v>8</v>
      </c>
    </row>
    <row r="9" spans="1:14" ht="15">
      <c r="A9" s="9" t="s">
        <v>28</v>
      </c>
      <c r="B9" s="9">
        <f t="shared" si="0"/>
        <v>1240</v>
      </c>
      <c r="C9" s="10">
        <f t="shared" si="1"/>
        <v>0.7945054945054946</v>
      </c>
      <c r="D9" s="47">
        <f t="shared" si="5"/>
        <v>0.049999999999999996</v>
      </c>
      <c r="E9" s="52"/>
      <c r="F9" s="40">
        <v>215</v>
      </c>
      <c r="G9" s="10">
        <f t="shared" si="2"/>
        <v>0.1279761904761905</v>
      </c>
      <c r="H9" s="10">
        <v>0.008333333333333333</v>
      </c>
      <c r="I9" s="18">
        <f t="shared" si="3"/>
        <v>0.13630952380952382</v>
      </c>
      <c r="J9" s="52"/>
      <c r="K9" s="31">
        <v>70</v>
      </c>
      <c r="L9" s="52"/>
      <c r="M9" s="27">
        <f t="shared" si="4"/>
        <v>1.586172161172161</v>
      </c>
      <c r="N9" s="9" t="s">
        <v>8</v>
      </c>
    </row>
    <row r="10" spans="1:14" ht="15">
      <c r="A10" s="9" t="s">
        <v>29</v>
      </c>
      <c r="B10" s="9">
        <f t="shared" si="0"/>
        <v>1395</v>
      </c>
      <c r="C10" s="10">
        <f t="shared" si="1"/>
        <v>0.8951007326007326</v>
      </c>
      <c r="D10" s="47">
        <f t="shared" si="5"/>
        <v>0.05833333333333333</v>
      </c>
      <c r="E10" s="52"/>
      <c r="F10" s="40">
        <v>155</v>
      </c>
      <c r="G10" s="10">
        <f t="shared" si="2"/>
        <v>0.09226190476190477</v>
      </c>
      <c r="H10" s="10">
        <v>0.008333333333333333</v>
      </c>
      <c r="I10" s="18">
        <f t="shared" si="3"/>
        <v>0.1005952380952381</v>
      </c>
      <c r="J10" s="52"/>
      <c r="K10" s="31">
        <v>70</v>
      </c>
      <c r="L10" s="52"/>
      <c r="M10" s="27">
        <f t="shared" si="4"/>
        <v>1.6867673992673993</v>
      </c>
      <c r="N10" s="9" t="s">
        <v>8</v>
      </c>
    </row>
    <row r="11" spans="1:15" ht="15.75" thickBot="1">
      <c r="A11" s="19" t="s">
        <v>30</v>
      </c>
      <c r="B11" s="19">
        <f t="shared" si="0"/>
        <v>1545</v>
      </c>
      <c r="C11" s="20">
        <f t="shared" si="1"/>
        <v>0.9843864468864469</v>
      </c>
      <c r="D11" s="48">
        <f t="shared" si="5"/>
        <v>0.05833333333333333</v>
      </c>
      <c r="E11" s="53"/>
      <c r="F11" s="41">
        <v>150</v>
      </c>
      <c r="G11" s="20">
        <f t="shared" si="2"/>
        <v>0.08928571428571427</v>
      </c>
      <c r="H11" s="20">
        <v>0</v>
      </c>
      <c r="I11" s="21">
        <f t="shared" si="3"/>
        <v>0.08928571428571427</v>
      </c>
      <c r="J11" s="53"/>
      <c r="K11" s="32">
        <v>70</v>
      </c>
      <c r="L11" s="53"/>
      <c r="M11" s="28">
        <f t="shared" si="4"/>
        <v>1.7760531135531135</v>
      </c>
      <c r="N11" s="19" t="s">
        <v>55</v>
      </c>
      <c r="O11" s="12"/>
    </row>
    <row r="12" spans="1:14" ht="15.75" thickTop="1">
      <c r="A12" s="49">
        <f>O11+C12</f>
        <v>1.2760531135531137</v>
      </c>
      <c r="B12" s="22"/>
      <c r="C12" s="23">
        <f t="shared" si="1"/>
        <v>1.2760531135531137</v>
      </c>
      <c r="D12" s="23">
        <f t="shared" si="5"/>
        <v>0.35000000000000003</v>
      </c>
      <c r="E12" s="29"/>
      <c r="F12" s="42"/>
      <c r="G12" s="23"/>
      <c r="H12" s="23">
        <v>0.2916666666666667</v>
      </c>
      <c r="I12" s="23">
        <f t="shared" si="3"/>
        <v>0.2916666666666667</v>
      </c>
      <c r="J12" s="29"/>
      <c r="K12" s="24"/>
      <c r="L12" s="29"/>
      <c r="M12" s="23">
        <f>H12+M11</f>
        <v>2.06771978021978</v>
      </c>
      <c r="N12" s="22" t="s">
        <v>40</v>
      </c>
    </row>
    <row r="13" s="14" customFormat="1" ht="15"/>
    <row r="14" spans="1:14" ht="15">
      <c r="A14" s="9" t="s">
        <v>44</v>
      </c>
      <c r="B14" s="9">
        <f>F14</f>
        <v>95</v>
      </c>
      <c r="C14" s="10">
        <f>I14</f>
        <v>0.06488095238095239</v>
      </c>
      <c r="D14" s="47">
        <f>H14</f>
        <v>0.008333333333333333</v>
      </c>
      <c r="E14" s="52"/>
      <c r="F14" s="40">
        <v>95</v>
      </c>
      <c r="G14" s="10">
        <f aca="true" t="shared" si="6" ref="G14:G19">((F14/K14)*3600)/86400</f>
        <v>0.056547619047619055</v>
      </c>
      <c r="H14" s="10">
        <v>0.008333333333333333</v>
      </c>
      <c r="I14" s="18">
        <f aca="true" t="shared" si="7" ref="I14:I19">G14+H14</f>
        <v>0.06488095238095239</v>
      </c>
      <c r="J14" s="52"/>
      <c r="K14" s="31">
        <v>70</v>
      </c>
      <c r="L14" s="52"/>
      <c r="M14" s="27">
        <f>M12+I14</f>
        <v>2.1326007326007326</v>
      </c>
      <c r="N14" s="13" t="s">
        <v>8</v>
      </c>
    </row>
    <row r="15" spans="1:14" ht="15">
      <c r="A15" s="9" t="s">
        <v>43</v>
      </c>
      <c r="B15" s="9">
        <f>B14+F15</f>
        <v>305</v>
      </c>
      <c r="C15" s="10">
        <f>C14+I15</f>
        <v>0.19821428571428573</v>
      </c>
      <c r="D15" s="47">
        <f>D14+H15</f>
        <v>0.016666666666666666</v>
      </c>
      <c r="E15" s="52"/>
      <c r="F15" s="40">
        <v>210</v>
      </c>
      <c r="G15" s="10">
        <f t="shared" si="6"/>
        <v>0.125</v>
      </c>
      <c r="H15" s="10">
        <v>0.008333333333333333</v>
      </c>
      <c r="I15" s="18">
        <f t="shared" si="7"/>
        <v>0.13333333333333333</v>
      </c>
      <c r="J15" s="52"/>
      <c r="K15" s="31">
        <v>70</v>
      </c>
      <c r="L15" s="52"/>
      <c r="M15" s="27">
        <f>M14+I15</f>
        <v>2.265934065934066</v>
      </c>
      <c r="N15" s="13" t="s">
        <v>8</v>
      </c>
    </row>
    <row r="16" spans="1:14" ht="15">
      <c r="A16" s="9" t="s">
        <v>36</v>
      </c>
      <c r="B16" s="9">
        <f>B15+F16</f>
        <v>460</v>
      </c>
      <c r="C16" s="10">
        <f>C15+I16</f>
        <v>0.29880952380952386</v>
      </c>
      <c r="D16" s="47">
        <f>D15+H16</f>
        <v>0.025</v>
      </c>
      <c r="E16" s="52"/>
      <c r="F16" s="40">
        <v>155</v>
      </c>
      <c r="G16" s="10">
        <f t="shared" si="6"/>
        <v>0.09226190476190477</v>
      </c>
      <c r="H16" s="10">
        <v>0.008333333333333333</v>
      </c>
      <c r="I16" s="18">
        <f t="shared" si="7"/>
        <v>0.1005952380952381</v>
      </c>
      <c r="J16" s="52"/>
      <c r="K16" s="31">
        <v>70</v>
      </c>
      <c r="L16" s="52"/>
      <c r="M16" s="27">
        <f>M15+I16</f>
        <v>2.366529304029304</v>
      </c>
      <c r="N16" s="13" t="s">
        <v>8</v>
      </c>
    </row>
    <row r="17" spans="1:14" ht="15">
      <c r="A17" s="9" t="s">
        <v>37</v>
      </c>
      <c r="B17" s="9">
        <f>B16+F17</f>
        <v>610</v>
      </c>
      <c r="C17" s="10">
        <f>C16+I17</f>
        <v>0.39642857142857146</v>
      </c>
      <c r="D17" s="47">
        <f>D16+H17</f>
        <v>0.03333333333333333</v>
      </c>
      <c r="E17" s="52"/>
      <c r="F17" s="40">
        <v>150</v>
      </c>
      <c r="G17" s="10">
        <f t="shared" si="6"/>
        <v>0.08928571428571427</v>
      </c>
      <c r="H17" s="10">
        <v>0.008333333333333333</v>
      </c>
      <c r="I17" s="18">
        <f t="shared" si="7"/>
        <v>0.0976190476190476</v>
      </c>
      <c r="J17" s="52"/>
      <c r="K17" s="31">
        <v>70</v>
      </c>
      <c r="L17" s="52"/>
      <c r="M17" s="27">
        <f>M16+I17</f>
        <v>2.4641483516483516</v>
      </c>
      <c r="N17" s="13" t="s">
        <v>8</v>
      </c>
    </row>
    <row r="18" spans="1:14" ht="15">
      <c r="A18" s="9" t="s">
        <v>38</v>
      </c>
      <c r="B18" s="9">
        <f>B17+F18</f>
        <v>850</v>
      </c>
      <c r="C18" s="10">
        <f>C17+I18</f>
        <v>0.5476190476190477</v>
      </c>
      <c r="D18" s="47">
        <f>D17+H18</f>
        <v>0.041666666666666664</v>
      </c>
      <c r="E18" s="52"/>
      <c r="F18" s="40">
        <v>240</v>
      </c>
      <c r="G18" s="10">
        <f t="shared" si="6"/>
        <v>0.14285714285714285</v>
      </c>
      <c r="H18" s="10">
        <v>0.008333333333333333</v>
      </c>
      <c r="I18" s="18">
        <f t="shared" si="7"/>
        <v>0.15119047619047618</v>
      </c>
      <c r="J18" s="52"/>
      <c r="K18" s="31">
        <v>70</v>
      </c>
      <c r="L18" s="52"/>
      <c r="M18" s="27">
        <f>M17+I18</f>
        <v>2.6153388278388277</v>
      </c>
      <c r="N18" s="13" t="s">
        <v>8</v>
      </c>
    </row>
    <row r="19" spans="1:14" ht="15.75" thickBot="1">
      <c r="A19" s="33" t="s">
        <v>39</v>
      </c>
      <c r="B19" s="33">
        <f>B18+F19</f>
        <v>1005</v>
      </c>
      <c r="C19" s="34">
        <f>C18+I19</f>
        <v>0.6398809523809524</v>
      </c>
      <c r="D19" s="48">
        <f>D18+H19</f>
        <v>0.041666666666666664</v>
      </c>
      <c r="E19" s="53"/>
      <c r="F19" s="43">
        <v>155</v>
      </c>
      <c r="G19" s="34">
        <f t="shared" si="6"/>
        <v>0.09226190476190477</v>
      </c>
      <c r="H19" s="33">
        <v>0</v>
      </c>
      <c r="I19" s="35">
        <f t="shared" si="7"/>
        <v>0.09226190476190477</v>
      </c>
      <c r="J19" s="53"/>
      <c r="K19" s="36">
        <v>70</v>
      </c>
      <c r="L19" s="53"/>
      <c r="M19" s="37">
        <f>M18+I19</f>
        <v>2.7076007326007323</v>
      </c>
      <c r="N19" s="38" t="s">
        <v>8</v>
      </c>
    </row>
    <row r="20" spans="1:7" ht="15.75" thickTop="1">
      <c r="A20" s="49">
        <f>A12+C19</f>
        <v>1.9159340659340662</v>
      </c>
      <c r="G20" s="16"/>
    </row>
    <row r="21" spans="3:7" ht="15">
      <c r="C21" s="17"/>
      <c r="G21" s="16"/>
    </row>
  </sheetData>
  <printOptions/>
  <pageMargins left="0.28" right="0.21" top="0.49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32" sqref="A32"/>
    </sheetView>
  </sheetViews>
  <sheetFormatPr defaultColWidth="9.140625" defaultRowHeight="12.75"/>
  <cols>
    <col min="1" max="1" width="16.421875" style="0" bestFit="1" customWidth="1"/>
    <col min="2" max="2" width="9.140625" style="2" customWidth="1"/>
    <col min="3" max="3" width="10.57421875" style="0" bestFit="1" customWidth="1"/>
    <col min="8" max="8" width="9.140625" style="1" customWidth="1"/>
    <col min="11" max="11" width="9.140625" style="2" customWidth="1"/>
    <col min="12" max="12" width="9.140625" style="1" customWidth="1"/>
    <col min="13" max="13" width="9.140625" style="2" customWidth="1"/>
    <col min="14" max="14" width="6.8515625" style="0" bestFit="1" customWidth="1"/>
  </cols>
  <sheetData>
    <row r="1" spans="1:14" s="3" customFormat="1" ht="12.75">
      <c r="A1" s="3" t="s">
        <v>20</v>
      </c>
      <c r="B1" s="4" t="s">
        <v>31</v>
      </c>
      <c r="C1" s="3" t="s">
        <v>0</v>
      </c>
      <c r="D1" s="3" t="s">
        <v>2</v>
      </c>
      <c r="E1" s="3" t="s">
        <v>1</v>
      </c>
      <c r="F1" s="3" t="s">
        <v>16</v>
      </c>
      <c r="G1" s="3" t="s">
        <v>9</v>
      </c>
      <c r="H1" s="5" t="s">
        <v>32</v>
      </c>
      <c r="I1" s="3" t="s">
        <v>10</v>
      </c>
      <c r="J1" s="3" t="s">
        <v>33</v>
      </c>
      <c r="K1" s="4" t="s">
        <v>34</v>
      </c>
      <c r="L1" s="5" t="s">
        <v>7</v>
      </c>
      <c r="M1" s="4" t="s">
        <v>35</v>
      </c>
      <c r="N1" s="3" t="s">
        <v>15</v>
      </c>
    </row>
    <row r="2" spans="1:9" ht="12.75">
      <c r="A2" t="s">
        <v>21</v>
      </c>
      <c r="B2" s="2">
        <v>0.75</v>
      </c>
      <c r="C2" t="s">
        <v>3</v>
      </c>
      <c r="D2" t="s">
        <v>4</v>
      </c>
      <c r="E2">
        <v>0</v>
      </c>
      <c r="F2">
        <v>0</v>
      </c>
      <c r="G2">
        <v>0</v>
      </c>
      <c r="H2" s="1">
        <v>0</v>
      </c>
      <c r="I2">
        <v>0</v>
      </c>
    </row>
    <row r="3" spans="1:13" ht="12.75">
      <c r="A3" t="s">
        <v>22</v>
      </c>
      <c r="B3" s="2">
        <f aca="true" t="shared" si="0" ref="B3:B11">B2+K3</f>
        <v>0.8625</v>
      </c>
      <c r="C3" t="s">
        <v>5</v>
      </c>
      <c r="D3" t="s">
        <v>6</v>
      </c>
      <c r="E3">
        <v>130</v>
      </c>
      <c r="F3">
        <f>F2+E3</f>
        <v>130</v>
      </c>
      <c r="G3" s="1">
        <f aca="true" t="shared" si="1" ref="G3:G11">E3/H3</f>
        <v>2.6</v>
      </c>
      <c r="H3" s="1">
        <v>50</v>
      </c>
      <c r="I3">
        <v>0.1</v>
      </c>
      <c r="J3" s="1">
        <f>SUM(G3,I3)</f>
        <v>2.7</v>
      </c>
      <c r="K3" s="2">
        <v>0.1125</v>
      </c>
      <c r="L3" s="1">
        <f>G3+I3</f>
        <v>2.7</v>
      </c>
      <c r="M3" s="2">
        <v>0.1125</v>
      </c>
    </row>
    <row r="4" spans="1:13" ht="12.75">
      <c r="A4" t="s">
        <v>23</v>
      </c>
      <c r="B4" s="2">
        <f t="shared" si="0"/>
        <v>0.9479166666666667</v>
      </c>
      <c r="C4" t="s">
        <v>23</v>
      </c>
      <c r="D4" t="s">
        <v>8</v>
      </c>
      <c r="E4">
        <v>145</v>
      </c>
      <c r="F4">
        <f aca="true" t="shared" si="2" ref="F4:F11">F3+E4</f>
        <v>275</v>
      </c>
      <c r="G4" s="1">
        <f t="shared" si="1"/>
        <v>2.0714285714285716</v>
      </c>
      <c r="H4" s="1">
        <v>70</v>
      </c>
      <c r="I4">
        <v>0.2</v>
      </c>
      <c r="J4" s="1">
        <f aca="true" t="shared" si="3" ref="J4:J11">SUM(G4,I4)</f>
        <v>2.271428571428572</v>
      </c>
      <c r="K4" s="2">
        <v>0.08541666666666665</v>
      </c>
      <c r="L4" s="1">
        <f aca="true" t="shared" si="4" ref="L4:L11">L3+G4+I4</f>
        <v>4.971428571428572</v>
      </c>
      <c r="M4" s="2">
        <v>0.20833333333333334</v>
      </c>
    </row>
    <row r="5" spans="1:13" ht="12.75">
      <c r="A5" t="s">
        <v>24</v>
      </c>
      <c r="B5" s="2">
        <f t="shared" si="0"/>
        <v>1.03125</v>
      </c>
      <c r="C5" t="s">
        <v>11</v>
      </c>
      <c r="D5" t="s">
        <v>6</v>
      </c>
      <c r="E5">
        <v>135</v>
      </c>
      <c r="F5">
        <f t="shared" si="2"/>
        <v>410</v>
      </c>
      <c r="G5" s="1">
        <f t="shared" si="1"/>
        <v>1.9285714285714286</v>
      </c>
      <c r="H5" s="1">
        <v>70</v>
      </c>
      <c r="I5">
        <v>0.1</v>
      </c>
      <c r="J5" s="1">
        <f t="shared" si="3"/>
        <v>2.0285714285714285</v>
      </c>
      <c r="K5" s="2">
        <v>0.08333333333333333</v>
      </c>
      <c r="L5" s="1">
        <f t="shared" si="4"/>
        <v>7.000000000000001</v>
      </c>
      <c r="M5" s="2">
        <v>0.2916666666666667</v>
      </c>
    </row>
    <row r="6" spans="1:13" ht="12.75">
      <c r="A6" t="s">
        <v>25</v>
      </c>
      <c r="B6" s="2">
        <f t="shared" si="0"/>
        <v>1.1229166666666668</v>
      </c>
      <c r="C6" t="s">
        <v>12</v>
      </c>
      <c r="D6" t="s">
        <v>8</v>
      </c>
      <c r="E6">
        <v>140</v>
      </c>
      <c r="F6">
        <f t="shared" si="2"/>
        <v>550</v>
      </c>
      <c r="G6" s="1">
        <f t="shared" si="1"/>
        <v>2</v>
      </c>
      <c r="H6" s="1">
        <v>70</v>
      </c>
      <c r="I6">
        <v>0.2</v>
      </c>
      <c r="J6" s="1">
        <f t="shared" si="3"/>
        <v>2.2</v>
      </c>
      <c r="K6" s="2">
        <v>0.09166666666666667</v>
      </c>
      <c r="L6" s="1">
        <f t="shared" si="4"/>
        <v>9.2</v>
      </c>
      <c r="M6" s="2">
        <v>0.3833333333333333</v>
      </c>
    </row>
    <row r="7" spans="1:13" ht="12.75">
      <c r="A7" t="s">
        <v>26</v>
      </c>
      <c r="B7" s="2">
        <f t="shared" si="0"/>
        <v>1.26875</v>
      </c>
      <c r="C7" t="s">
        <v>13</v>
      </c>
      <c r="D7" t="s">
        <v>8</v>
      </c>
      <c r="E7">
        <v>230</v>
      </c>
      <c r="F7">
        <f t="shared" si="2"/>
        <v>780</v>
      </c>
      <c r="G7" s="1">
        <f t="shared" si="1"/>
        <v>3.2857142857142856</v>
      </c>
      <c r="H7" s="1">
        <v>70</v>
      </c>
      <c r="I7">
        <v>0.2</v>
      </c>
      <c r="J7" s="1">
        <f t="shared" si="3"/>
        <v>3.4857142857142858</v>
      </c>
      <c r="K7" s="2">
        <v>0.14583333333333334</v>
      </c>
      <c r="L7" s="1">
        <f t="shared" si="4"/>
        <v>12.685714285714283</v>
      </c>
      <c r="M7" s="2">
        <v>0.5291666666666667</v>
      </c>
    </row>
    <row r="8" spans="1:13" ht="12.75">
      <c r="A8" t="s">
        <v>27</v>
      </c>
      <c r="B8" s="2">
        <f t="shared" si="0"/>
        <v>1.4145833333333333</v>
      </c>
      <c r="C8" t="s">
        <v>14</v>
      </c>
      <c r="D8" t="s">
        <v>8</v>
      </c>
      <c r="E8">
        <v>230</v>
      </c>
      <c r="F8">
        <f t="shared" si="2"/>
        <v>1010</v>
      </c>
      <c r="G8" s="1">
        <f t="shared" si="1"/>
        <v>3.2857142857142856</v>
      </c>
      <c r="H8" s="1">
        <v>70</v>
      </c>
      <c r="I8">
        <v>0.2</v>
      </c>
      <c r="J8" s="1">
        <f t="shared" si="3"/>
        <v>3.4857142857142858</v>
      </c>
      <c r="K8" s="2">
        <v>0.14583333333333334</v>
      </c>
      <c r="L8" s="1">
        <f t="shared" si="4"/>
        <v>16.171428571428567</v>
      </c>
      <c r="M8" s="2">
        <v>0.675</v>
      </c>
    </row>
    <row r="9" spans="1:13" ht="12.75">
      <c r="A9" t="s">
        <v>28</v>
      </c>
      <c r="B9" s="2">
        <f t="shared" si="0"/>
        <v>1.54375</v>
      </c>
      <c r="C9" t="s">
        <v>17</v>
      </c>
      <c r="D9" t="s">
        <v>8</v>
      </c>
      <c r="E9">
        <v>200</v>
      </c>
      <c r="F9">
        <f t="shared" si="2"/>
        <v>1210</v>
      </c>
      <c r="G9" s="1">
        <f t="shared" si="1"/>
        <v>2.857142857142857</v>
      </c>
      <c r="H9" s="1">
        <v>70</v>
      </c>
      <c r="I9">
        <v>0.2</v>
      </c>
      <c r="J9" s="1">
        <f t="shared" si="3"/>
        <v>3.0571428571428574</v>
      </c>
      <c r="K9" s="2">
        <v>0.12916666666666668</v>
      </c>
      <c r="L9" s="1">
        <f t="shared" si="4"/>
        <v>19.228571428571424</v>
      </c>
      <c r="M9" s="2">
        <v>0.8</v>
      </c>
    </row>
    <row r="10" spans="1:13" ht="12.75">
      <c r="A10" t="s">
        <v>29</v>
      </c>
      <c r="B10" s="2">
        <f t="shared" si="0"/>
        <v>1.6395833333333334</v>
      </c>
      <c r="C10" t="s">
        <v>18</v>
      </c>
      <c r="D10" t="s">
        <v>8</v>
      </c>
      <c r="E10">
        <v>150</v>
      </c>
      <c r="F10">
        <f t="shared" si="2"/>
        <v>1360</v>
      </c>
      <c r="G10" s="1">
        <f t="shared" si="1"/>
        <v>2.142857142857143</v>
      </c>
      <c r="H10" s="1">
        <v>70</v>
      </c>
      <c r="I10">
        <v>0.2</v>
      </c>
      <c r="J10" s="1">
        <f t="shared" si="3"/>
        <v>2.342857142857143</v>
      </c>
      <c r="K10" s="2">
        <v>0.09583333333333333</v>
      </c>
      <c r="L10" s="1">
        <f t="shared" si="4"/>
        <v>21.571428571428566</v>
      </c>
      <c r="M10" s="2">
        <v>0.9</v>
      </c>
    </row>
    <row r="11" spans="1:13" ht="12.75">
      <c r="A11" t="s">
        <v>30</v>
      </c>
      <c r="B11" s="2">
        <f t="shared" si="0"/>
        <v>1.7270833333333333</v>
      </c>
      <c r="C11" t="s">
        <v>19</v>
      </c>
      <c r="D11" t="s">
        <v>8</v>
      </c>
      <c r="E11">
        <v>150</v>
      </c>
      <c r="F11">
        <f t="shared" si="2"/>
        <v>1510</v>
      </c>
      <c r="G11" s="1">
        <f t="shared" si="1"/>
        <v>2.142857142857143</v>
      </c>
      <c r="H11" s="1">
        <v>70</v>
      </c>
      <c r="I11">
        <v>0</v>
      </c>
      <c r="J11" s="1">
        <f t="shared" si="3"/>
        <v>2.142857142857143</v>
      </c>
      <c r="K11" s="2">
        <v>0.0875</v>
      </c>
      <c r="L11" s="1">
        <f t="shared" si="4"/>
        <v>23.714285714285708</v>
      </c>
      <c r="M11" s="2">
        <v>0.9875</v>
      </c>
    </row>
    <row r="12" spans="7:10" ht="12.75">
      <c r="G12" s="1"/>
      <c r="J1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Langford</dc:creator>
  <cp:keywords/>
  <dc:description/>
  <cp:lastModifiedBy>Mike Langford</cp:lastModifiedBy>
  <cp:lastPrinted>2003-05-09T18:39:23Z</cp:lastPrinted>
  <dcterms:created xsi:type="dcterms:W3CDTF">2003-04-22T16:21:56Z</dcterms:created>
  <dcterms:modified xsi:type="dcterms:W3CDTF">2005-03-25T17:54:58Z</dcterms:modified>
  <cp:category/>
  <cp:version/>
  <cp:contentType/>
  <cp:contentStatus/>
</cp:coreProperties>
</file>